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Pereira\Downloads\"/>
    </mc:Choice>
  </mc:AlternateContent>
  <xr:revisionPtr revIDLastSave="1" documentId="13_ncr:1_{D9593132-F6F5-4608-9C33-820BD7BC6DB5}" xr6:coauthVersionLast="47" xr6:coauthVersionMax="47" xr10:uidLastSave="{436479D2-DE10-4382-B47D-8BFE8090CA56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Sheet1!$A$1:$R$51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1" i="1" l="1"/>
  <c r="R24" i="1"/>
  <c r="L24" i="1"/>
  <c r="M24" i="1"/>
  <c r="K24" i="1"/>
  <c r="K23" i="1"/>
  <c r="G23" i="1"/>
  <c r="F23" i="1"/>
  <c r="H41" i="1"/>
  <c r="H42" i="1"/>
  <c r="R12" i="1"/>
  <c r="R39" i="1"/>
  <c r="R38" i="1"/>
  <c r="R37" i="1"/>
  <c r="R36" i="1"/>
  <c r="R34" i="1"/>
  <c r="R33" i="1"/>
  <c r="R31" i="1"/>
  <c r="R30" i="1"/>
  <c r="R29" i="1"/>
  <c r="R28" i="1"/>
  <c r="R27" i="1"/>
  <c r="R26" i="1"/>
  <c r="N41" i="1"/>
  <c r="M41" i="1"/>
  <c r="K41" i="1"/>
  <c r="J41" i="1"/>
  <c r="I41" i="1"/>
  <c r="G41" i="1"/>
  <c r="F41" i="1"/>
  <c r="Q42" i="1"/>
  <c r="P42" i="1"/>
  <c r="O42" i="1"/>
  <c r="N42" i="1"/>
  <c r="M42" i="1"/>
  <c r="L42" i="1"/>
  <c r="K42" i="1"/>
  <c r="J42" i="1"/>
  <c r="I42" i="1"/>
  <c r="G42" i="1"/>
  <c r="F42" i="1"/>
  <c r="R9" i="1"/>
  <c r="R10" i="1"/>
  <c r="R11" i="1"/>
  <c r="R21" i="1"/>
  <c r="R20" i="1"/>
  <c r="R17" i="1"/>
  <c r="R16" i="1"/>
  <c r="R15" i="1"/>
  <c r="R14" i="1"/>
  <c r="R13" i="1"/>
  <c r="Q24" i="1"/>
  <c r="Q23" i="1"/>
  <c r="P24" i="1"/>
  <c r="P23" i="1"/>
  <c r="O24" i="1"/>
  <c r="O23" i="1"/>
  <c r="N24" i="1"/>
  <c r="N23" i="1"/>
  <c r="M23" i="1"/>
  <c r="L23" i="1"/>
  <c r="J24" i="1"/>
  <c r="J23" i="1"/>
  <c r="I24" i="1"/>
  <c r="I23" i="1"/>
  <c r="H24" i="1"/>
  <c r="G24" i="1"/>
  <c r="F24" i="1"/>
  <c r="H23" i="1"/>
  <c r="Q41" i="1"/>
  <c r="P41" i="1"/>
  <c r="O41" i="1"/>
  <c r="R23" i="1" l="1"/>
  <c r="R18" i="1"/>
  <c r="R42" i="1"/>
  <c r="R41" i="1"/>
</calcChain>
</file>

<file path=xl/sharedStrings.xml><?xml version="1.0" encoding="utf-8"?>
<sst xmlns="http://schemas.openxmlformats.org/spreadsheetml/2006/main" count="69" uniqueCount="39">
  <si>
    <t>Willow Fork Drainage District</t>
  </si>
  <si>
    <t>Detail of Utility Cost and Usage</t>
  </si>
  <si>
    <t>September 2021 - August 2022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</si>
  <si>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</si>
  <si>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</si>
  <si>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</si>
  <si>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</si>
  <si>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</si>
  <si>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</si>
  <si>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</si>
  <si>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</si>
  <si>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</si>
  <si>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</si>
  <si>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</si>
  <si>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</si>
  <si>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</t>
  </si>
  <si>
    <t>Reliant</t>
  </si>
  <si>
    <t>2608 1/2 W Grand Pkway S</t>
  </si>
  <si>
    <t>Cost ($)</t>
  </si>
  <si>
    <t>Electrity</t>
  </si>
  <si>
    <t>Usage ( )</t>
  </si>
  <si>
    <t>21303 1/2 Wild Jasmine Ln</t>
  </si>
  <si>
    <t>23400 Cinco Ranch Blvd</t>
  </si>
  <si>
    <t>23400 Cinco Ranch Blvd A</t>
  </si>
  <si>
    <t>23400 1/2 Cinco Ranch Blvd</t>
  </si>
  <si>
    <t>Just Energy</t>
  </si>
  <si>
    <t>21303 1/2 Cinco Park Rd</t>
  </si>
  <si>
    <t>Total Cost</t>
  </si>
  <si>
    <t>Total Usage</t>
  </si>
  <si>
    <t>Cinco #7</t>
  </si>
  <si>
    <t>21307 Wild Jasmine Ln IRR1</t>
  </si>
  <si>
    <t>Water</t>
  </si>
  <si>
    <t>21307 Wild Jasmine Ln IRR2</t>
  </si>
  <si>
    <t>S Mason/Cinco Park/Drainage</t>
  </si>
  <si>
    <t>Cinco #8</t>
  </si>
  <si>
    <t>S Mason/N of Canyon Gate</t>
  </si>
  <si>
    <t>Cinco #10</t>
  </si>
  <si>
    <t>23440 Cinco Ranch Blvd-A IRR1</t>
  </si>
  <si>
    <t>23440 Cinco Ranch Blvd-A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</si>
</sst>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Georgia Pro"/>
      <family val="1"/>
    </font>
    <font>
      <sz val="14"/>
      <color theme="1"/>
      <name val="Georgia Pro"/>
      <family val="1"/>
    </font>
    <font>
      <b/>
      <sz val="14"/>
      <color theme="1"/>
      <name val="Georgia Pro"/>
      <family val="1"/>
    </font>
    <font>
      <b/>
      <sz val="11"/>
      <color theme="1"/>
      <name val="Georgia Pro"/>
      <family val="1"/>
    </font>
    <font>
      <b/>
      <sz val="14"/>
      <color rgb="FF000000"/>
      <name val="Georgia Pro"/>
      <family val="1"/>
    </font>
    <font>
      <b/>
      <sz val="11"/>
      <color rgb="FF002060"/>
      <name val="Georgia Pro"/>
      <family val="1"/>
    </font>
    <font>
      <sz val="11"/>
      <color rgb="FF002060"/>
      <name val="Georgia Pro"/>
      <family val="1"/>
    </font>
    <font>
      <sz val="11"/>
      <color rgb="FF000000"/>
      <name val="Georgia Pro"/>
      <family val="1"/>
    </font>
  </fonts>
  <fills count="3">
    <fill>
      <patternFill patternType="none"/>
    </fill>
    <fill>
      <patternFill patternType="gray125"/>
    </fill>
    <fill>
      <patternFill patternType="solid">
        <fgColor rgb="FFB0E8D4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1" fillId="2" borderId="2" xfId="0" applyFont="1" applyFill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4" xfId="0" applyFont="1" applyBorder="1"/>
    <xf numFmtId="164" fontId="6" fillId="0" borderId="13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9" xfId="0" applyFont="1" applyBorder="1" applyAlignment="1">
      <alignment horizontal="right" vertic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0E8D4"/>
      <color rgb="FFA0D6DE"/>
      <color rgb="FF8CD1DB"/>
      <color rgb="FFAAF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43</xdr:row>
      <xdr:rowOff>0</xdr:rowOff>
    </xdr:from>
    <xdr:to>
      <xdr:col>10</xdr:col>
      <xdr:colOff>847725</xdr:colOff>
      <xdr:row>48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3CEC3D-70F3-3AC9-2B87-9334354F9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6275" y="7762875"/>
          <a:ext cx="27336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R42"/>
  <sheetViews>
    <sheetView showGridLines="0" tabSelected="1" topLeftCell="C1" workbookViewId="0">
      <selection activeCell="M24" sqref="M24"/>
    </sheetView>
  </sheetViews>
  <sheetFormatPr defaultRowHeight="15"/>
  <cols>
    <col min="1" max="1" width="1.5703125" style="1" customWidth="1"/>
    <col min="2" max="2" width="12.28515625" style="1" customWidth="1"/>
    <col min="3" max="3" width="14.5703125" style="3" bestFit="1" customWidth="1"/>
    <col min="4" max="4" width="37.7109375" style="1" customWidth="1"/>
    <col min="5" max="5" width="11.42578125" style="25" customWidth="1"/>
    <col min="6" max="6" width="15.42578125" style="1" customWidth="1"/>
    <col min="7" max="7" width="14.28515625" style="1" customWidth="1"/>
    <col min="8" max="8" width="14.85546875" style="1" customWidth="1"/>
    <col min="9" max="9" width="15.28515625" style="1" customWidth="1"/>
    <col min="10" max="10" width="16.140625" style="1" customWidth="1"/>
    <col min="11" max="11" width="13" style="1" customWidth="1"/>
    <col min="12" max="17" width="11.42578125" style="1" customWidth="1"/>
    <col min="18" max="18" width="16.42578125" style="16" customWidth="1"/>
    <col min="19" max="16384" width="9.140625" style="1"/>
  </cols>
  <sheetData>
    <row r="2" spans="3:18" ht="6" customHeight="1">
      <c r="C2" s="7"/>
      <c r="D2" s="8"/>
      <c r="E2" s="2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2"/>
    </row>
    <row r="3" spans="3:18" ht="18.75">
      <c r="C3" s="33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3:18" ht="18.75">
      <c r="C4" s="33" t="s">
        <v>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</row>
    <row r="5" spans="3:18" ht="18.75"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3:18" ht="6" customHeight="1">
      <c r="C6" s="4"/>
      <c r="D6" s="5"/>
      <c r="E6" s="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3:18" ht="15.75" thickBot="1"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3:18" s="2" customFormat="1" ht="14.25">
      <c r="C8" s="9"/>
      <c r="D8" s="17"/>
      <c r="E8" s="26"/>
      <c r="F8" s="10" t="s">
        <v>3</v>
      </c>
      <c r="G8" s="10" t="s">
        <v>4</v>
      </c>
      <c r="H8" s="10" t="s">
        <v>5</v>
      </c>
      <c r="I8" s="10" t="s">
        <v>6</v>
      </c>
      <c r="J8" s="10" t="s">
        <v>7</v>
      </c>
      <c r="K8" s="10" t="s">
        <v>8</v>
      </c>
      <c r="L8" s="10" t="s">
        <v>9</v>
      </c>
      <c r="M8" s="10" t="s">
        <v>10</v>
      </c>
      <c r="N8" s="10" t="s">
        <v>11</v>
      </c>
      <c r="O8" s="10" t="s">
        <v>12</v>
      </c>
      <c r="P8" s="10" t="s">
        <v>13</v>
      </c>
      <c r="Q8" s="10" t="s">
        <v>14</v>
      </c>
      <c r="R8" s="11" t="s">
        <v>15</v>
      </c>
    </row>
    <row r="9" spans="3:18">
      <c r="C9" s="12" t="s">
        <v>16</v>
      </c>
      <c r="D9" s="12" t="s">
        <v>17</v>
      </c>
      <c r="E9" s="27" t="s">
        <v>18</v>
      </c>
      <c r="F9" s="18">
        <v>210.54</v>
      </c>
      <c r="G9" s="18">
        <v>219.23</v>
      </c>
      <c r="H9" s="18">
        <v>269.52</v>
      </c>
      <c r="I9" s="18">
        <v>218.21</v>
      </c>
      <c r="J9" s="18">
        <v>211.13</v>
      </c>
      <c r="K9" s="18">
        <v>214.02</v>
      </c>
      <c r="L9" s="18">
        <v>210.96</v>
      </c>
      <c r="M9" s="18">
        <v>2433.33</v>
      </c>
      <c r="N9" s="18">
        <v>342.78</v>
      </c>
      <c r="O9" s="18">
        <v>301.79000000000002</v>
      </c>
      <c r="P9" s="18">
        <v>312.54000000000002</v>
      </c>
      <c r="Q9" s="18">
        <v>330.61</v>
      </c>
      <c r="R9" s="14">
        <f>SUM(F9:Q9)</f>
        <v>5274.66</v>
      </c>
    </row>
    <row r="10" spans="3:18">
      <c r="C10" s="12" t="s">
        <v>19</v>
      </c>
      <c r="D10" s="12"/>
      <c r="E10" s="27" t="s">
        <v>20</v>
      </c>
      <c r="F10" s="19">
        <v>1375</v>
      </c>
      <c r="G10" s="19">
        <v>1435</v>
      </c>
      <c r="H10" s="19">
        <v>1709</v>
      </c>
      <c r="I10" s="19">
        <v>1377</v>
      </c>
      <c r="J10" s="19">
        <v>1331</v>
      </c>
      <c r="K10" s="19">
        <v>1276</v>
      </c>
      <c r="L10" s="19">
        <v>1249</v>
      </c>
      <c r="M10" s="19">
        <v>1445</v>
      </c>
      <c r="N10" s="19">
        <v>1735</v>
      </c>
      <c r="O10" s="19">
        <v>1675</v>
      </c>
      <c r="P10" s="19">
        <v>1718</v>
      </c>
      <c r="Q10" s="19">
        <v>1847</v>
      </c>
      <c r="R10" s="30">
        <f>SUM(F10:Q10)</f>
        <v>18172</v>
      </c>
    </row>
    <row r="11" spans="3:18">
      <c r="C11" s="12"/>
      <c r="D11" s="12" t="s">
        <v>21</v>
      </c>
      <c r="E11" s="27" t="s">
        <v>18</v>
      </c>
      <c r="F11" s="18">
        <v>36.78</v>
      </c>
      <c r="G11" s="18">
        <v>33.909999999999997</v>
      </c>
      <c r="H11" s="18">
        <v>39.32</v>
      </c>
      <c r="I11" s="18">
        <v>38.85</v>
      </c>
      <c r="J11" s="18">
        <v>41.36</v>
      </c>
      <c r="K11" s="18">
        <v>38.04</v>
      </c>
      <c r="L11" s="18">
        <v>37.54</v>
      </c>
      <c r="M11" s="18">
        <v>37.9</v>
      </c>
      <c r="N11" s="18">
        <v>41.06</v>
      </c>
      <c r="O11" s="18">
        <v>40.950000000000003</v>
      </c>
      <c r="P11" s="18">
        <v>39.56</v>
      </c>
      <c r="Q11" s="18">
        <v>43.86</v>
      </c>
      <c r="R11" s="14">
        <f>SUM(F11:Q11)</f>
        <v>469.12999999999994</v>
      </c>
    </row>
    <row r="12" spans="3:18" ht="15.75" customHeight="1">
      <c r="C12" s="12"/>
      <c r="D12" s="12"/>
      <c r="E12" s="27" t="s">
        <v>20</v>
      </c>
      <c r="F12" s="19">
        <v>193</v>
      </c>
      <c r="G12" s="19">
        <v>176</v>
      </c>
      <c r="H12" s="19">
        <v>208</v>
      </c>
      <c r="I12" s="19">
        <v>205</v>
      </c>
      <c r="J12" s="19">
        <v>220</v>
      </c>
      <c r="K12" s="19">
        <v>190</v>
      </c>
      <c r="L12" s="19">
        <v>186</v>
      </c>
      <c r="M12" s="19">
        <v>188</v>
      </c>
      <c r="N12" s="19">
        <v>206</v>
      </c>
      <c r="O12" s="19">
        <v>208</v>
      </c>
      <c r="P12" s="19">
        <v>200</v>
      </c>
      <c r="Q12" s="19">
        <v>221</v>
      </c>
      <c r="R12" s="30">
        <f>SUM(G12:Q12)</f>
        <v>2208</v>
      </c>
    </row>
    <row r="13" spans="3:18">
      <c r="C13" s="12"/>
      <c r="D13" s="12" t="s">
        <v>22</v>
      </c>
      <c r="E13" s="27" t="s">
        <v>18</v>
      </c>
      <c r="F13" s="18">
        <v>91.46</v>
      </c>
      <c r="G13" s="18">
        <v>94.06</v>
      </c>
      <c r="H13" s="18">
        <v>115.72</v>
      </c>
      <c r="I13" s="18">
        <v>118.2</v>
      </c>
      <c r="J13" s="18">
        <v>127.94</v>
      </c>
      <c r="K13" s="18">
        <v>116.79</v>
      </c>
      <c r="L13" s="18">
        <v>105.98</v>
      </c>
      <c r="M13" s="18">
        <v>93.04</v>
      </c>
      <c r="N13" s="18">
        <v>94.54</v>
      </c>
      <c r="O13" s="18">
        <v>86.56</v>
      </c>
      <c r="P13" s="18">
        <v>83.85</v>
      </c>
      <c r="Q13" s="18">
        <v>91.22</v>
      </c>
      <c r="R13" s="14">
        <f>SUM(F13:Q13)</f>
        <v>1219.3599999999999</v>
      </c>
    </row>
    <row r="14" spans="3:18" ht="15.75" customHeight="1">
      <c r="C14" s="12"/>
      <c r="D14" s="12"/>
      <c r="E14" s="27" t="s">
        <v>20</v>
      </c>
      <c r="F14" s="19">
        <v>621</v>
      </c>
      <c r="G14" s="19">
        <v>642</v>
      </c>
      <c r="H14" s="19">
        <v>805</v>
      </c>
      <c r="I14" s="19">
        <v>823</v>
      </c>
      <c r="J14" s="19">
        <v>897</v>
      </c>
      <c r="K14" s="19">
        <v>814</v>
      </c>
      <c r="L14" s="19">
        <v>725</v>
      </c>
      <c r="M14" s="19">
        <v>627</v>
      </c>
      <c r="N14" s="19">
        <v>639</v>
      </c>
      <c r="O14" s="19">
        <v>589</v>
      </c>
      <c r="P14" s="19">
        <v>568</v>
      </c>
      <c r="Q14" s="19">
        <v>618</v>
      </c>
      <c r="R14" s="30">
        <f>SUM(F14:Q14)</f>
        <v>8368</v>
      </c>
    </row>
    <row r="15" spans="3:18">
      <c r="C15" s="12"/>
      <c r="D15" s="12" t="s">
        <v>23</v>
      </c>
      <c r="E15" s="27" t="s">
        <v>18</v>
      </c>
      <c r="F15" s="18">
        <v>69.62</v>
      </c>
      <c r="G15" s="18">
        <v>68.209999999999994</v>
      </c>
      <c r="H15" s="18">
        <v>0</v>
      </c>
      <c r="I15" s="18">
        <v>76.62</v>
      </c>
      <c r="J15" s="18">
        <v>80.31</v>
      </c>
      <c r="K15" s="18">
        <v>77.25</v>
      </c>
      <c r="L15" s="18">
        <v>70.459999999999994</v>
      </c>
      <c r="M15" s="18">
        <v>64.13</v>
      </c>
      <c r="N15" s="18">
        <v>72.349999999999994</v>
      </c>
      <c r="O15" s="18">
        <v>64.91</v>
      </c>
      <c r="P15" s="18">
        <v>66.73</v>
      </c>
      <c r="Q15" s="18">
        <v>74.819999999999993</v>
      </c>
      <c r="R15" s="14">
        <f>SUM(F15:Q15)</f>
        <v>785.40999999999985</v>
      </c>
    </row>
    <row r="16" spans="3:18">
      <c r="C16" s="12"/>
      <c r="D16" s="12"/>
      <c r="E16" s="27" t="s">
        <v>20</v>
      </c>
      <c r="F16" s="19">
        <v>454</v>
      </c>
      <c r="G16" s="19">
        <v>444</v>
      </c>
      <c r="H16" s="19">
        <v>0</v>
      </c>
      <c r="I16" s="19">
        <v>506</v>
      </c>
      <c r="J16" s="19">
        <v>534</v>
      </c>
      <c r="K16" s="19">
        <v>512</v>
      </c>
      <c r="L16" s="19">
        <v>456</v>
      </c>
      <c r="M16" s="19">
        <v>408</v>
      </c>
      <c r="N16" s="19">
        <v>471</v>
      </c>
      <c r="O16" s="19">
        <v>422</v>
      </c>
      <c r="P16" s="19">
        <v>436</v>
      </c>
      <c r="Q16" s="19">
        <v>493</v>
      </c>
      <c r="R16" s="30">
        <f>SUM(F16:Q16)</f>
        <v>5136</v>
      </c>
    </row>
    <row r="17" spans="3:18">
      <c r="C17" s="12"/>
      <c r="D17" s="12" t="s">
        <v>24</v>
      </c>
      <c r="E17" s="27" t="s">
        <v>18</v>
      </c>
      <c r="F17" s="18">
        <v>2165.8200000000002</v>
      </c>
      <c r="G17" s="18">
        <v>2084.9699999999998</v>
      </c>
      <c r="H17" s="18">
        <v>0</v>
      </c>
      <c r="I17" s="18">
        <v>1820.86</v>
      </c>
      <c r="J17" s="18">
        <v>2570.02</v>
      </c>
      <c r="K17" s="18">
        <v>858.86</v>
      </c>
      <c r="L17" s="18">
        <v>666.92</v>
      </c>
      <c r="M17" s="18">
        <v>1526.8</v>
      </c>
      <c r="N17" s="18">
        <v>845.01</v>
      </c>
      <c r="O17" s="18">
        <v>282.83</v>
      </c>
      <c r="P17" s="18">
        <v>566.44000000000005</v>
      </c>
      <c r="Q17" s="18">
        <v>264.47000000000003</v>
      </c>
      <c r="R17" s="14">
        <f>SUM(F17:Q17)</f>
        <v>13653</v>
      </c>
    </row>
    <row r="18" spans="3:18">
      <c r="C18" s="12"/>
      <c r="D18" s="12"/>
      <c r="E18" s="27" t="s">
        <v>20</v>
      </c>
      <c r="F18" s="19">
        <v>17472</v>
      </c>
      <c r="G18" s="19">
        <v>16224</v>
      </c>
      <c r="H18" s="19">
        <v>0</v>
      </c>
      <c r="I18" s="19">
        <v>14592</v>
      </c>
      <c r="J18" s="19">
        <v>21312</v>
      </c>
      <c r="K18" s="19">
        <v>5760</v>
      </c>
      <c r="L18" s="19">
        <v>4224</v>
      </c>
      <c r="M18" s="19">
        <v>11136</v>
      </c>
      <c r="N18" s="19">
        <v>6144</v>
      </c>
      <c r="O18" s="19">
        <v>2208</v>
      </c>
      <c r="P18" s="19">
        <v>2112</v>
      </c>
      <c r="Q18" s="19">
        <v>2016</v>
      </c>
      <c r="R18" s="30">
        <f>SUM(F23:Q23)</f>
        <v>21863.7</v>
      </c>
    </row>
    <row r="19" spans="3:18">
      <c r="C19" s="12"/>
      <c r="D19" s="12"/>
      <c r="E19" s="2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30"/>
    </row>
    <row r="20" spans="3:18">
      <c r="C20" s="12" t="s">
        <v>25</v>
      </c>
      <c r="D20" s="12" t="s">
        <v>26</v>
      </c>
      <c r="E20" s="27" t="s">
        <v>18</v>
      </c>
      <c r="F20" s="18">
        <v>39.450000000000003</v>
      </c>
      <c r="G20" s="18">
        <v>39.44</v>
      </c>
      <c r="H20" s="18">
        <v>44.88</v>
      </c>
      <c r="I20" s="18">
        <v>42.78</v>
      </c>
      <c r="J20" s="18">
        <v>40.06</v>
      </c>
      <c r="K20" s="18">
        <v>40.69</v>
      </c>
      <c r="L20" s="18">
        <v>39.17</v>
      </c>
      <c r="M20" s="18">
        <v>34.21</v>
      </c>
      <c r="N20" s="18">
        <v>32.72</v>
      </c>
      <c r="O20" s="18">
        <v>31.42</v>
      </c>
      <c r="P20" s="18">
        <v>37.46</v>
      </c>
      <c r="Q20" s="18">
        <v>39.86</v>
      </c>
      <c r="R20" s="14">
        <f>SUM(F20:Q20)</f>
        <v>462.14</v>
      </c>
    </row>
    <row r="21" spans="3:18">
      <c r="C21" s="12"/>
      <c r="D21" s="12"/>
      <c r="E21" s="27" t="s">
        <v>20</v>
      </c>
      <c r="F21" s="19">
        <v>169</v>
      </c>
      <c r="G21" s="19">
        <v>169</v>
      </c>
      <c r="H21" s="19">
        <v>206</v>
      </c>
      <c r="I21" s="19">
        <v>191</v>
      </c>
      <c r="J21" s="19">
        <v>186</v>
      </c>
      <c r="K21" s="19">
        <v>178</v>
      </c>
      <c r="L21" s="19">
        <v>166</v>
      </c>
      <c r="M21" s="19">
        <v>132</v>
      </c>
      <c r="N21" s="19">
        <v>122</v>
      </c>
      <c r="O21" s="19">
        <v>115</v>
      </c>
      <c r="P21" s="19">
        <v>157</v>
      </c>
      <c r="Q21" s="19">
        <v>169</v>
      </c>
      <c r="R21" s="30">
        <f>SUM(F21:Q21)</f>
        <v>1960</v>
      </c>
    </row>
    <row r="22" spans="3:18">
      <c r="C22" s="12"/>
      <c r="D22" s="12"/>
      <c r="E22" s="27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30"/>
    </row>
    <row r="23" spans="3:18">
      <c r="C23" s="12" t="s">
        <v>27</v>
      </c>
      <c r="D23" s="12" t="s">
        <v>27</v>
      </c>
      <c r="E23" s="27"/>
      <c r="F23" s="20">
        <f>F9+F11+F13+F15+F17+F20</f>
        <v>2613.67</v>
      </c>
      <c r="G23" s="20">
        <f>G9+G11+G13+G15+G17+G20</f>
        <v>2539.8199999999997</v>
      </c>
      <c r="H23" s="20">
        <f t="shared" ref="F23:K23" si="0">H9+H11+H13+H15+H17+H20</f>
        <v>469.43999999999994</v>
      </c>
      <c r="I23" s="20">
        <f t="shared" si="0"/>
        <v>2315.52</v>
      </c>
      <c r="J23" s="20">
        <f t="shared" si="0"/>
        <v>3070.82</v>
      </c>
      <c r="K23" s="20">
        <f>K9+K11+K13+K15+K17+K20</f>
        <v>1345.65</v>
      </c>
      <c r="L23" s="20">
        <f>L9+L20+L11+L13+L15+L17</f>
        <v>1131.03</v>
      </c>
      <c r="M23" s="20">
        <f>M9+M20+M11+M13+M15+M17</f>
        <v>4189.41</v>
      </c>
      <c r="N23" s="20">
        <f>N9+N20+N17+N15+N13+N11</f>
        <v>1428.4599999999998</v>
      </c>
      <c r="O23" s="20">
        <f>O9+O20+O17+O15+O13+O11</f>
        <v>808.46</v>
      </c>
      <c r="P23" s="20">
        <f>P9+P20+P11+P13+P15+P17</f>
        <v>1106.58</v>
      </c>
      <c r="Q23" s="20">
        <f>Q9+Q20+Q11+Q13+Q15+Q17</f>
        <v>844.84000000000015</v>
      </c>
      <c r="R23" s="14">
        <f>SUM(F23:Q23)</f>
        <v>21863.7</v>
      </c>
    </row>
    <row r="24" spans="3:18" ht="15.75" thickBot="1">
      <c r="C24" s="13" t="s">
        <v>28</v>
      </c>
      <c r="D24" s="13" t="s">
        <v>28</v>
      </c>
      <c r="E24" s="28"/>
      <c r="F24" s="21">
        <f>F10+F12+F14+F16+F18+F21</f>
        <v>20284</v>
      </c>
      <c r="G24" s="21">
        <f>G10+G12+G14+G16+G18+G21</f>
        <v>19090</v>
      </c>
      <c r="H24" s="21">
        <f>H10+H12+H14+H16+H18+H21</f>
        <v>2928</v>
      </c>
      <c r="I24" s="21">
        <f>I10+I12+I14+I16+I18+I21</f>
        <v>17694</v>
      </c>
      <c r="J24" s="21">
        <f>J10+J12+J14+J16+J18+J21</f>
        <v>24480</v>
      </c>
      <c r="K24" s="21">
        <f>K21+K10+K12+K14+K16+K18</f>
        <v>8730</v>
      </c>
      <c r="L24" s="21">
        <f>L21+L18+L16+L14+L12+L10</f>
        <v>7006</v>
      </c>
      <c r="M24" s="21">
        <f>M10+M12+M14+M16+M18+M21</f>
        <v>13936</v>
      </c>
      <c r="N24" s="21">
        <f>N10+N12+N14+N16+N18+N21</f>
        <v>9317</v>
      </c>
      <c r="O24" s="21">
        <f>O21+O18+O16+O14+O12+O10</f>
        <v>5217</v>
      </c>
      <c r="P24" s="21">
        <f>P21+P18+P16+P14+P12+P10</f>
        <v>5191</v>
      </c>
      <c r="Q24" s="21">
        <f>Q21+Q18+Q16+Q14+Q12+Q10</f>
        <v>5364</v>
      </c>
      <c r="R24" s="15">
        <f>SUM(F42:Q42)</f>
        <v>11681</v>
      </c>
    </row>
    <row r="25" spans="3:18">
      <c r="C25" s="12"/>
      <c r="D25" s="12"/>
      <c r="E25" s="2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30"/>
    </row>
    <row r="26" spans="3:18">
      <c r="C26" s="12" t="s">
        <v>29</v>
      </c>
      <c r="D26" s="12" t="s">
        <v>30</v>
      </c>
      <c r="E26" s="27" t="s">
        <v>18</v>
      </c>
      <c r="F26" s="18">
        <v>122.81</v>
      </c>
      <c r="G26" s="18">
        <v>216.15</v>
      </c>
      <c r="H26" s="18">
        <v>329.14</v>
      </c>
      <c r="I26" s="18">
        <v>437.21</v>
      </c>
      <c r="J26" s="18">
        <v>313.2</v>
      </c>
      <c r="K26" s="18">
        <v>182.7</v>
      </c>
      <c r="L26" s="18">
        <v>344.52</v>
      </c>
      <c r="M26" s="18">
        <v>668.16</v>
      </c>
      <c r="N26" s="18">
        <v>459.36</v>
      </c>
      <c r="O26" s="18">
        <v>647.28</v>
      </c>
      <c r="P26" s="18">
        <v>626.4</v>
      </c>
      <c r="Q26" s="18"/>
      <c r="R26" s="14">
        <f>SUM(F26:Q26)</f>
        <v>4346.9299999999994</v>
      </c>
    </row>
    <row r="27" spans="3:18">
      <c r="C27" s="12" t="s">
        <v>31</v>
      </c>
      <c r="D27" s="12"/>
      <c r="E27" s="27" t="s">
        <v>20</v>
      </c>
      <c r="F27" s="19">
        <v>25</v>
      </c>
      <c r="G27" s="19">
        <v>44</v>
      </c>
      <c r="H27" s="19">
        <v>67</v>
      </c>
      <c r="I27" s="29">
        <v>89</v>
      </c>
      <c r="J27" s="19">
        <v>60</v>
      </c>
      <c r="K27" s="29">
        <v>35</v>
      </c>
      <c r="L27" s="19">
        <v>66</v>
      </c>
      <c r="M27" s="19">
        <v>128</v>
      </c>
      <c r="N27" s="19">
        <v>88</v>
      </c>
      <c r="O27" s="19">
        <v>124</v>
      </c>
      <c r="P27" s="19">
        <v>120</v>
      </c>
      <c r="Q27" s="19"/>
      <c r="R27" s="30">
        <f>SUM(F27:Q27)</f>
        <v>846</v>
      </c>
    </row>
    <row r="28" spans="3:18">
      <c r="C28" s="12"/>
      <c r="D28" s="12" t="s">
        <v>32</v>
      </c>
      <c r="E28" s="27" t="s">
        <v>18</v>
      </c>
      <c r="F28" s="18">
        <v>103.16</v>
      </c>
      <c r="G28" s="18">
        <v>186.68</v>
      </c>
      <c r="H28" s="18">
        <v>289.83999999999997</v>
      </c>
      <c r="I28" s="18">
        <v>309.49</v>
      </c>
      <c r="J28" s="18">
        <v>276.66000000000003</v>
      </c>
      <c r="K28" s="18">
        <v>156.6</v>
      </c>
      <c r="L28" s="18">
        <v>0</v>
      </c>
      <c r="M28" s="18">
        <v>20.88</v>
      </c>
      <c r="N28" s="18">
        <v>412.38</v>
      </c>
      <c r="O28" s="18">
        <v>595.08000000000004</v>
      </c>
      <c r="P28" s="18">
        <v>584.64</v>
      </c>
      <c r="Q28" s="18"/>
      <c r="R28" s="14">
        <f>SUM(F28:Q28)</f>
        <v>2935.41</v>
      </c>
    </row>
    <row r="29" spans="3:18">
      <c r="C29" s="12"/>
      <c r="D29" s="12"/>
      <c r="E29" s="27" t="s">
        <v>20</v>
      </c>
      <c r="F29" s="19">
        <v>21</v>
      </c>
      <c r="G29" s="19">
        <v>38</v>
      </c>
      <c r="H29" s="19">
        <v>59</v>
      </c>
      <c r="I29" s="19">
        <v>63</v>
      </c>
      <c r="J29" s="19">
        <v>53</v>
      </c>
      <c r="K29" s="19">
        <v>30</v>
      </c>
      <c r="L29" s="19">
        <v>0</v>
      </c>
      <c r="M29" s="19">
        <v>4</v>
      </c>
      <c r="N29" s="19">
        <v>79</v>
      </c>
      <c r="O29" s="19">
        <v>114</v>
      </c>
      <c r="P29" s="19">
        <v>112</v>
      </c>
      <c r="Q29" s="19"/>
      <c r="R29" s="30">
        <f>SUM(F29:Q29)</f>
        <v>573</v>
      </c>
    </row>
    <row r="30" spans="3:18">
      <c r="C30" s="12"/>
      <c r="D30" s="12" t="s">
        <v>33</v>
      </c>
      <c r="E30" s="27" t="s">
        <v>18</v>
      </c>
      <c r="F30" s="18">
        <v>115.99</v>
      </c>
      <c r="G30" s="18">
        <v>12.83</v>
      </c>
      <c r="H30" s="18">
        <v>0</v>
      </c>
      <c r="I30" s="18">
        <v>7.91</v>
      </c>
      <c r="J30" s="18">
        <v>0</v>
      </c>
      <c r="K30" s="18">
        <v>0</v>
      </c>
      <c r="L30" s="18">
        <v>8.2200000000000006</v>
      </c>
      <c r="M30" s="18">
        <v>8.2200000000000006</v>
      </c>
      <c r="N30" s="18">
        <v>8.2200000000000006</v>
      </c>
      <c r="O30" s="18">
        <v>13.44</v>
      </c>
      <c r="P30" s="18">
        <v>2508.6</v>
      </c>
      <c r="Q30" s="18"/>
      <c r="R30" s="14">
        <f>SUM(F30:Q30)</f>
        <v>2683.43</v>
      </c>
    </row>
    <row r="31" spans="3:18">
      <c r="C31" s="12"/>
      <c r="D31" s="12"/>
      <c r="E31" s="27" t="s">
        <v>20</v>
      </c>
      <c r="F31" s="29">
        <v>23</v>
      </c>
      <c r="G31" s="19">
        <v>2</v>
      </c>
      <c r="H31" s="19">
        <v>0</v>
      </c>
      <c r="I31" s="19">
        <v>1</v>
      </c>
      <c r="J31" s="19">
        <v>0</v>
      </c>
      <c r="K31" s="19">
        <v>0</v>
      </c>
      <c r="L31" s="19">
        <v>1</v>
      </c>
      <c r="M31" s="19">
        <v>1</v>
      </c>
      <c r="N31" s="19">
        <v>1</v>
      </c>
      <c r="O31" s="19">
        <v>2</v>
      </c>
      <c r="P31" s="19">
        <v>480</v>
      </c>
      <c r="Q31" s="19"/>
      <c r="R31" s="30">
        <f>SUM(F31:Q31)</f>
        <v>511</v>
      </c>
    </row>
    <row r="32" spans="3:18">
      <c r="C32" s="12"/>
      <c r="D32" s="12"/>
      <c r="E32" s="27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30"/>
    </row>
    <row r="33" spans="3:18">
      <c r="C33" s="12" t="s">
        <v>34</v>
      </c>
      <c r="D33" s="12" t="s">
        <v>35</v>
      </c>
      <c r="E33" s="27" t="s">
        <v>18</v>
      </c>
      <c r="F33" s="18">
        <v>110.03</v>
      </c>
      <c r="G33" s="18">
        <v>0</v>
      </c>
      <c r="H33" s="18">
        <v>154.47</v>
      </c>
      <c r="I33" s="18">
        <v>54.2</v>
      </c>
      <c r="J33" s="18">
        <v>45.51</v>
      </c>
      <c r="K33" s="18">
        <v>50.52</v>
      </c>
      <c r="L33" s="18">
        <v>45.51</v>
      </c>
      <c r="M33" s="18">
        <v>50.52</v>
      </c>
      <c r="N33" s="18">
        <v>60.53</v>
      </c>
      <c r="O33" s="18">
        <v>65.53</v>
      </c>
      <c r="P33" s="18">
        <v>75.540000000000006</v>
      </c>
      <c r="Q33" s="18"/>
      <c r="R33" s="14">
        <f>SUM(F33:Q33)</f>
        <v>712.3599999999999</v>
      </c>
    </row>
    <row r="34" spans="3:18">
      <c r="C34" s="12" t="s">
        <v>31</v>
      </c>
      <c r="D34" s="12"/>
      <c r="E34" s="27" t="s">
        <v>20</v>
      </c>
      <c r="F34" s="19">
        <v>15</v>
      </c>
      <c r="G34" s="19">
        <v>0</v>
      </c>
      <c r="H34" s="19">
        <v>23</v>
      </c>
      <c r="I34" s="19">
        <v>4</v>
      </c>
      <c r="J34" s="19">
        <v>2</v>
      </c>
      <c r="K34" s="19">
        <v>3</v>
      </c>
      <c r="L34" s="19">
        <v>2</v>
      </c>
      <c r="M34" s="19">
        <v>3</v>
      </c>
      <c r="N34" s="19">
        <v>5</v>
      </c>
      <c r="O34" s="19">
        <v>6</v>
      </c>
      <c r="P34" s="19">
        <v>8</v>
      </c>
      <c r="Q34" s="19"/>
      <c r="R34" s="30">
        <f>SUM(F34:Q34)</f>
        <v>71</v>
      </c>
    </row>
    <row r="35" spans="3:18">
      <c r="C35" s="12"/>
      <c r="D35" s="12"/>
      <c r="E35" s="2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/>
    </row>
    <row r="36" spans="3:18">
      <c r="C36" s="12" t="s">
        <v>36</v>
      </c>
      <c r="D36" s="12" t="s">
        <v>37</v>
      </c>
      <c r="E36" s="27" t="s">
        <v>18</v>
      </c>
      <c r="F36" s="18">
        <v>2976.98</v>
      </c>
      <c r="G36" s="18">
        <v>6793.99</v>
      </c>
      <c r="H36" s="18">
        <v>3114.53</v>
      </c>
      <c r="I36" s="18">
        <v>4612.84</v>
      </c>
      <c r="J36" s="18">
        <v>1571.22</v>
      </c>
      <c r="K36" s="18">
        <v>2693.52</v>
      </c>
      <c r="L36" s="18">
        <v>1889.64</v>
      </c>
      <c r="M36" s="18">
        <v>2578.6799999999998</v>
      </c>
      <c r="N36" s="18">
        <v>5533.2</v>
      </c>
      <c r="O36" s="18">
        <v>6154.38</v>
      </c>
      <c r="P36" s="18">
        <v>9938.8799999999992</v>
      </c>
      <c r="Q36" s="18"/>
      <c r="R36" s="14">
        <f>SUM(F36:Q36)</f>
        <v>47857.86</v>
      </c>
    </row>
    <row r="37" spans="3:18">
      <c r="C37" s="12" t="s">
        <v>31</v>
      </c>
      <c r="D37" s="12"/>
      <c r="E37" s="27" t="s">
        <v>20</v>
      </c>
      <c r="F37" s="16">
        <v>606</v>
      </c>
      <c r="G37" s="19">
        <v>1383</v>
      </c>
      <c r="H37" s="19">
        <v>634</v>
      </c>
      <c r="I37" s="19">
        <v>939</v>
      </c>
      <c r="J37" s="19">
        <v>301</v>
      </c>
      <c r="K37" s="19">
        <v>516</v>
      </c>
      <c r="L37" s="19">
        <v>362</v>
      </c>
      <c r="M37" s="19">
        <v>494</v>
      </c>
      <c r="N37" s="19">
        <v>1060</v>
      </c>
      <c r="O37" s="19">
        <v>1179</v>
      </c>
      <c r="P37" s="19">
        <v>1904</v>
      </c>
      <c r="Q37" s="19"/>
      <c r="R37" s="30">
        <f>SUM(F37:Q37)</f>
        <v>9378</v>
      </c>
    </row>
    <row r="38" spans="3:18">
      <c r="C38" s="12"/>
      <c r="D38" s="12" t="s">
        <v>38</v>
      </c>
      <c r="E38" s="27" t="s">
        <v>18</v>
      </c>
      <c r="F38" s="18">
        <v>68.78</v>
      </c>
      <c r="G38" s="18">
        <v>108</v>
      </c>
      <c r="H38" s="18">
        <v>63.86</v>
      </c>
      <c r="I38" s="18">
        <v>54.04</v>
      </c>
      <c r="J38" s="18">
        <v>62.64</v>
      </c>
      <c r="K38" s="18">
        <v>41.76</v>
      </c>
      <c r="L38" s="18">
        <v>57.42</v>
      </c>
      <c r="M38" s="18">
        <v>52.2</v>
      </c>
      <c r="N38" s="18">
        <v>46.98</v>
      </c>
      <c r="O38" s="18">
        <v>31.32</v>
      </c>
      <c r="P38" s="18">
        <v>31.32</v>
      </c>
      <c r="Q38" s="18"/>
      <c r="R38" s="14">
        <f>SUM(F38:Q38)</f>
        <v>618.32000000000005</v>
      </c>
    </row>
    <row r="39" spans="3:18">
      <c r="C39" s="12"/>
      <c r="D39" s="12"/>
      <c r="E39" s="27" t="s">
        <v>20</v>
      </c>
      <c r="F39" s="19">
        <v>14</v>
      </c>
      <c r="G39" s="19">
        <v>22</v>
      </c>
      <c r="H39" s="19">
        <v>13</v>
      </c>
      <c r="I39" s="19">
        <v>11</v>
      </c>
      <c r="J39" s="19">
        <v>12</v>
      </c>
      <c r="K39" s="19">
        <v>8</v>
      </c>
      <c r="L39" s="19">
        <v>11</v>
      </c>
      <c r="M39" s="19">
        <v>10</v>
      </c>
      <c r="N39" s="19">
        <v>9</v>
      </c>
      <c r="O39" s="19">
        <v>6</v>
      </c>
      <c r="P39" s="19">
        <v>6</v>
      </c>
      <c r="Q39" s="19"/>
      <c r="R39" s="30">
        <f>SUM(F39:Q39)</f>
        <v>122</v>
      </c>
    </row>
    <row r="40" spans="3:18">
      <c r="C40" s="12"/>
      <c r="D40" s="12"/>
      <c r="E40" s="27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30"/>
    </row>
    <row r="41" spans="3:18">
      <c r="C41" s="12" t="s">
        <v>27</v>
      </c>
      <c r="D41" s="12" t="s">
        <v>27</v>
      </c>
      <c r="E41" s="27"/>
      <c r="F41" s="20">
        <f>F26+F28+F30+F33+F36+F38</f>
        <v>3497.7500000000005</v>
      </c>
      <c r="G41" s="20">
        <f>G26+G28+G30+G33+G36+G38</f>
        <v>7317.65</v>
      </c>
      <c r="H41" s="20">
        <f>H26+H28+H30+H33+H36+H38</f>
        <v>3951.8400000000006</v>
      </c>
      <c r="I41" s="20">
        <f>I26+I28+I30+I33+I36+I38</f>
        <v>5475.6900000000005</v>
      </c>
      <c r="J41" s="20">
        <f>J26+J28+J30+J33+J36+J38</f>
        <v>2269.23</v>
      </c>
      <c r="K41" s="20">
        <f>K26+K28+K30+K33+K36+K38</f>
        <v>3125.1000000000004</v>
      </c>
      <c r="L41" s="20">
        <f>L26+L28+L30+L33+L36+L38</f>
        <v>2345.3100000000004</v>
      </c>
      <c r="M41" s="20">
        <f>M26+M28+M30+M33+M36+M38</f>
        <v>3378.66</v>
      </c>
      <c r="N41" s="20">
        <f>N26+N28+N30+N33+N36+N38</f>
        <v>6520.6699999999992</v>
      </c>
      <c r="O41" s="20">
        <f>O9+O20+O26+O33</f>
        <v>1046.02</v>
      </c>
      <c r="P41" s="20">
        <f>P9+P20+P26+P33</f>
        <v>1051.94</v>
      </c>
      <c r="Q41" s="20">
        <f>Q9+Q20+Q26+Q33</f>
        <v>370.47</v>
      </c>
      <c r="R41" s="14">
        <f>SUM(F41:Q41)</f>
        <v>40350.33</v>
      </c>
    </row>
    <row r="42" spans="3:18" ht="15.75" thickBot="1">
      <c r="C42" s="13" t="s">
        <v>28</v>
      </c>
      <c r="D42" s="13" t="s">
        <v>28</v>
      </c>
      <c r="E42" s="28"/>
      <c r="F42" s="21">
        <f>F27+F29+F31+F34+F37+F39</f>
        <v>704</v>
      </c>
      <c r="G42" s="21">
        <f>G27+G29+G31+G34+G37+G39</f>
        <v>1489</v>
      </c>
      <c r="H42" s="21">
        <f>H27+H29+H31+H34+H34+H37+H39</f>
        <v>819</v>
      </c>
      <c r="I42" s="21">
        <f>I27+I29+I31+I34+I27+I29+I31+I34+I37+I39</f>
        <v>1264</v>
      </c>
      <c r="J42" s="21">
        <f>J27+J29+J31+J34+J37+J39</f>
        <v>428</v>
      </c>
      <c r="K42" s="21">
        <f>K27+K29+K31+K34+K37+K39</f>
        <v>592</v>
      </c>
      <c r="L42" s="21">
        <f>L27+L29+L31+L34+L37+L39</f>
        <v>442</v>
      </c>
      <c r="M42" s="21">
        <f>M27+M29+M31+M34+M37+M39</f>
        <v>640</v>
      </c>
      <c r="N42" s="21">
        <f>N27+N29+N31+N34+N37+N39</f>
        <v>1242</v>
      </c>
      <c r="O42" s="21">
        <f>O27+O29+O31+O34+O37+O39</f>
        <v>1431</v>
      </c>
      <c r="P42" s="21">
        <f>P27+P29+P31+P34+P37+P39</f>
        <v>2630</v>
      </c>
      <c r="Q42" s="21">
        <f>Q27+Q29+Q31+Q34+Q37+Q39</f>
        <v>0</v>
      </c>
      <c r="R42" s="15">
        <f>SUM(F42:Q42)</f>
        <v>11681</v>
      </c>
    </row>
  </sheetData>
  <mergeCells count="3">
    <mergeCell ref="C3:R3"/>
    <mergeCell ref="C4:R4"/>
    <mergeCell ref="C5:R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32843-7702-4653-964d-552578d44ab4" xsi:nil="true"/>
    <lcf76f155ced4ddcb4097134ff3c332f xmlns="d49fd8dc-395e-4769-8a4f-30dc952495b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4317288C480E4E8D990F2AA31A128A" ma:contentTypeVersion="15" ma:contentTypeDescription="Create a new document." ma:contentTypeScope="" ma:versionID="8478a18bd13ff612997fbfc14e1a2306">
  <xsd:schema xmlns:xsd="http://www.w3.org/2001/XMLSchema" xmlns:xs="http://www.w3.org/2001/XMLSchema" xmlns:p="http://schemas.microsoft.com/office/2006/metadata/properties" xmlns:ns2="d49fd8dc-395e-4769-8a4f-30dc952495b6" xmlns:ns3="b4332843-7702-4653-964d-552578d44ab4" targetNamespace="http://schemas.microsoft.com/office/2006/metadata/properties" ma:root="true" ma:fieldsID="20089a0bbf8942a3e02c23cd2410d607" ns2:_="" ns3:_="">
    <xsd:import namespace="d49fd8dc-395e-4769-8a4f-30dc952495b6"/>
    <xsd:import namespace="b4332843-7702-4653-964d-552578d44a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fd8dc-395e-4769-8a4f-30dc952495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e085136-b99e-46cd-85fd-32ede21667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32843-7702-4653-964d-552578d44ab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c63ff15-538d-41b4-9255-159e6c01e3ef}" ma:internalName="TaxCatchAll" ma:showField="CatchAllData" ma:web="b4332843-7702-4653-964d-552578d44a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FF3D93-5712-4728-85D8-5EE515F8D436}"/>
</file>

<file path=customXml/itemProps2.xml><?xml version="1.0" encoding="utf-8"?>
<ds:datastoreItem xmlns:ds="http://schemas.openxmlformats.org/officeDocument/2006/customXml" ds:itemID="{83610B3C-8D04-4BBD-9B74-EE0D708FE0A3}"/>
</file>

<file path=customXml/itemProps3.xml><?xml version="1.0" encoding="utf-8"?>
<ds:datastoreItem xmlns:ds="http://schemas.openxmlformats.org/officeDocument/2006/customXml" ds:itemID="{231E2AB2-A5F8-445C-8F10-E077C76E3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Cindy Pereira</cp:lastModifiedBy>
  <cp:revision/>
  <dcterms:created xsi:type="dcterms:W3CDTF">2022-07-07T15:05:47Z</dcterms:created>
  <dcterms:modified xsi:type="dcterms:W3CDTF">2023-04-11T16:31:40Z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0x010100A64317288C480E4E8D990F2AA31A128A</vt:lpwstr>
  </property>
  <property fmtid="{D5CDD505-2E9C-101B-9397-08002B2CF9AE}" pid="3" name="MediaServiceImageTags">
    <vt:lpwstr/>
  </property>
</Properties>
</file>