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esianfs.sharepoint.com/sites/WFDD/Shared Documents/General/"/>
    </mc:Choice>
  </mc:AlternateContent>
  <xr:revisionPtr revIDLastSave="629" documentId="11_C2C3045B9B03F96BC5FE58C263B3B5F22D73FED8" xr6:coauthVersionLast="47" xr6:coauthVersionMax="47" xr10:uidLastSave="{15158961-F894-4228-A7D6-3186C67AEFAD}"/>
  <bookViews>
    <workbookView xWindow="10110" yWindow="810" windowWidth="29235" windowHeight="12180" xr2:uid="{00000000-000D-0000-FFFF-FFFF00000000}"/>
  </bookViews>
  <sheets>
    <sheet name="Sheet1" sheetId="1" r:id="rId1"/>
  </sheets>
  <definedNames>
    <definedName name="_xlnm.Print_Area" localSheetId="0">Sheet1!$A$1:$S$52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1" l="1"/>
  <c r="S40" i="1"/>
  <c r="S39" i="1"/>
  <c r="S37" i="1"/>
  <c r="S36" i="1"/>
  <c r="S34" i="1"/>
  <c r="S33" i="1"/>
  <c r="S31" i="1"/>
  <c r="S30" i="1"/>
  <c r="S29" i="1"/>
  <c r="S28" i="1"/>
  <c r="S27" i="1"/>
  <c r="S26" i="1"/>
  <c r="S24" i="1"/>
  <c r="N42" i="1"/>
  <c r="M42" i="1"/>
  <c r="L42" i="1"/>
  <c r="K42" i="1"/>
  <c r="J42" i="1"/>
  <c r="S42" i="1" s="1"/>
  <c r="I42" i="1"/>
  <c r="H42" i="1"/>
  <c r="G42" i="1"/>
  <c r="F42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S9" i="1"/>
  <c r="S10" i="1"/>
  <c r="S11" i="1"/>
  <c r="S23" i="1"/>
  <c r="S18" i="1"/>
  <c r="S21" i="1"/>
  <c r="S20" i="1"/>
  <c r="S17" i="1"/>
  <c r="S16" i="1"/>
  <c r="S15" i="1"/>
  <c r="S14" i="1"/>
  <c r="S13" i="1"/>
  <c r="R23" i="1"/>
  <c r="R24" i="1"/>
  <c r="Q24" i="1"/>
  <c r="Q23" i="1"/>
  <c r="P24" i="1"/>
  <c r="P23" i="1"/>
  <c r="O24" i="1"/>
  <c r="O23" i="1"/>
  <c r="N24" i="1"/>
  <c r="N23" i="1"/>
  <c r="M24" i="1"/>
  <c r="M23" i="1"/>
  <c r="L24" i="1"/>
  <c r="L23" i="1"/>
  <c r="K24" i="1"/>
  <c r="K23" i="1"/>
  <c r="J24" i="1"/>
  <c r="J23" i="1"/>
  <c r="I24" i="1"/>
  <c r="I23" i="1"/>
  <c r="H24" i="1"/>
  <c r="G24" i="1"/>
  <c r="F24" i="1"/>
  <c r="H23" i="1"/>
  <c r="G23" i="1"/>
  <c r="F23" i="1"/>
  <c r="R42" i="1"/>
  <c r="Q42" i="1"/>
  <c r="P42" i="1"/>
  <c r="O42" i="1"/>
</calcChain>
</file>

<file path=xl/sharedStrings.xml><?xml version="1.0" encoding="utf-8"?>
<sst xmlns="http://schemas.openxmlformats.org/spreadsheetml/2006/main" count="70" uniqueCount="39">
  <si>
    <t>Willow Fork Drainage District</t>
  </si>
  <si>
    <t>Detail of Utility Cost and Usage</t>
  </si>
  <si>
    <t>September 2022 - September 2023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</si>
  <si>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</si>
  <si>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</si>
  <si>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</si>
  <si>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</si>
  <si>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</si>
  <si>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</si>
  <si>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</si>
  <si>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</si>
  <si>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</si>
  <si>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</si>
  <si>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</si>
  <si>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</si>
  <si>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</t>
  </si>
  <si>
    <t>Reliant</t>
  </si>
  <si>
    <t>2608 1/2 W Grand Pkway S</t>
  </si>
  <si>
    <t>Cost ($)</t>
  </si>
  <si>
    <t>Electrity</t>
  </si>
  <si>
    <t>Usage ( )</t>
  </si>
  <si>
    <t>21303 1/2 Wild Jasmine Ln</t>
  </si>
  <si>
    <t>23400 Cinco Ranch Blvd</t>
  </si>
  <si>
    <t>23400 Cinco Ranch Blvd A</t>
  </si>
  <si>
    <t>23400 1/2 Cinco Ranch Blvd</t>
  </si>
  <si>
    <t>Just Energy</t>
  </si>
  <si>
    <t>21303 1/2 Cinco Park Rd</t>
  </si>
  <si>
    <t>Total Cost</t>
  </si>
  <si>
    <t>Total Usage</t>
  </si>
  <si>
    <t>Cinco #7</t>
  </si>
  <si>
    <t>21307 Wild Jasmine Ln IRR1</t>
  </si>
  <si>
    <t>Water</t>
  </si>
  <si>
    <t>21307 Wild Jasmine Ln IRR2</t>
  </si>
  <si>
    <t>S Mason/Cinco Park/Drainage</t>
  </si>
  <si>
    <t>Cinco #8</t>
  </si>
  <si>
    <t>S Mason/N of Canyon Gate</t>
  </si>
  <si>
    <t>Cinco #10</t>
  </si>
  <si>
    <t>23440 Cinco Ranch Blvd-A IRR1</t>
  </si>
  <si>
    <t>23440 Cinco Ranch Blvd-A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</si>
</sst>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Georgia Pro"/>
      <family val="1"/>
    </font>
    <font>
      <sz val="14"/>
      <color theme="1"/>
      <name val="Georgia Pro"/>
      <family val="1"/>
    </font>
    <font>
      <b/>
      <sz val="14"/>
      <color theme="1"/>
      <name val="Georgia Pro"/>
      <family val="1"/>
    </font>
    <font>
      <b/>
      <sz val="11"/>
      <color theme="1"/>
      <name val="Georgia Pro"/>
      <family val="1"/>
    </font>
    <font>
      <b/>
      <sz val="14"/>
      <color rgb="FF000000"/>
      <name val="Georgia Pro"/>
      <family val="1"/>
    </font>
    <font>
      <b/>
      <sz val="11"/>
      <color rgb="FF002060"/>
      <name val="Georgia Pro"/>
      <family val="1"/>
    </font>
    <font>
      <sz val="11"/>
      <color rgb="FF002060"/>
      <name val="Georgia Pro"/>
      <family val="1"/>
    </font>
    <font>
      <sz val="11"/>
      <color rgb="FF000000"/>
      <name val="Georgia Pro"/>
      <family val="1"/>
    </font>
  </fonts>
  <fills count="3">
    <fill>
      <patternFill patternType="none"/>
    </fill>
    <fill>
      <patternFill patternType="gray125"/>
    </fill>
    <fill>
      <patternFill patternType="solid">
        <fgColor rgb="FFB0E8D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4" xfId="0" applyFont="1" applyBorder="1"/>
    <xf numFmtId="164" fontId="6" fillId="0" borderId="13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right" vertic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2" fontId="1" fillId="0" borderId="0" xfId="0" applyNumberFormat="1" applyFont="1" applyAlignment="1">
      <alignment horizontal="center"/>
    </xf>
    <xf numFmtId="164" fontId="6" fillId="0" borderId="13" xfId="0" applyNumberFormat="1" applyFont="1" applyBorder="1" applyAlignment="1">
      <alignment horizontal="left" vertical="center"/>
    </xf>
    <xf numFmtId="2" fontId="6" fillId="0" borderId="13" xfId="0" applyNumberFormat="1" applyFont="1" applyBorder="1" applyAlignment="1">
      <alignment horizontal="left" vertical="center"/>
    </xf>
    <xf numFmtId="2" fontId="7" fillId="0" borderId="13" xfId="0" applyNumberFormat="1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0E8D4"/>
      <color rgb="FFA0D6DE"/>
      <color rgb="FF8CD1DB"/>
      <color rgb="FFAAF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44</xdr:row>
      <xdr:rowOff>0</xdr:rowOff>
    </xdr:from>
    <xdr:to>
      <xdr:col>10</xdr:col>
      <xdr:colOff>847725</xdr:colOff>
      <xdr:row>49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3CEC3D-70F3-3AC9-2B87-9334354F9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7762875"/>
          <a:ext cx="27336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S43"/>
  <sheetViews>
    <sheetView showGridLines="0" tabSelected="1" topLeftCell="A11" workbookViewId="0">
      <selection activeCell="C37" sqref="C37"/>
    </sheetView>
  </sheetViews>
  <sheetFormatPr defaultRowHeight="14.25"/>
  <cols>
    <col min="1" max="1" width="1.5703125" style="1" customWidth="1"/>
    <col min="2" max="2" width="12.28515625" style="1" customWidth="1"/>
    <col min="3" max="3" width="14.5703125" style="3" bestFit="1" customWidth="1"/>
    <col min="4" max="4" width="37.7109375" style="1" customWidth="1"/>
    <col min="5" max="5" width="11.42578125" style="26" customWidth="1"/>
    <col min="6" max="6" width="15.42578125" style="1" customWidth="1"/>
    <col min="7" max="7" width="14.28515625" style="1" customWidth="1"/>
    <col min="8" max="8" width="14.85546875" style="1" customWidth="1"/>
    <col min="9" max="9" width="15.28515625" style="1" customWidth="1"/>
    <col min="10" max="10" width="16.140625" style="1" customWidth="1"/>
    <col min="11" max="11" width="13" style="1" customWidth="1"/>
    <col min="12" max="17" width="11.42578125" style="1" customWidth="1"/>
    <col min="18" max="18" width="13.7109375" style="1" bestFit="1" customWidth="1"/>
    <col min="19" max="19" width="16.42578125" style="1" customWidth="1"/>
    <col min="20" max="16384" width="9.140625" style="1"/>
  </cols>
  <sheetData>
    <row r="2" spans="3:19" ht="6" customHeight="1">
      <c r="C2" s="7"/>
      <c r="D2" s="8"/>
      <c r="E2" s="24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</row>
    <row r="3" spans="3:19" ht="18">
      <c r="C3" s="34" t="s">
        <v>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</row>
    <row r="4" spans="3:19" ht="18">
      <c r="C4" s="34" t="s">
        <v>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</row>
    <row r="5" spans="3:19" ht="18"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</row>
    <row r="6" spans="3:19" ht="6" customHeight="1">
      <c r="C6" s="4"/>
      <c r="D6" s="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3:19" ht="15" thickBot="1"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3:19" s="2" customFormat="1">
      <c r="C8" s="10"/>
      <c r="D8" s="18"/>
      <c r="E8" s="27"/>
      <c r="F8" s="11" t="s">
        <v>3</v>
      </c>
      <c r="G8" s="11" t="s">
        <v>4</v>
      </c>
      <c r="H8" s="11" t="s">
        <v>5</v>
      </c>
      <c r="I8" s="11" t="s">
        <v>6</v>
      </c>
      <c r="J8" s="11" t="s">
        <v>7</v>
      </c>
      <c r="K8" s="11" t="s">
        <v>8</v>
      </c>
      <c r="L8" s="11" t="s">
        <v>9</v>
      </c>
      <c r="M8" s="11" t="s">
        <v>10</v>
      </c>
      <c r="N8" s="11" t="s">
        <v>11</v>
      </c>
      <c r="O8" s="11" t="s">
        <v>12</v>
      </c>
      <c r="P8" s="11" t="s">
        <v>13</v>
      </c>
      <c r="Q8" s="11" t="s">
        <v>14</v>
      </c>
      <c r="R8" s="11" t="s">
        <v>3</v>
      </c>
      <c r="S8" s="12" t="s">
        <v>15</v>
      </c>
    </row>
    <row r="9" spans="3:19">
      <c r="C9" s="13" t="s">
        <v>16</v>
      </c>
      <c r="D9" s="13" t="s">
        <v>17</v>
      </c>
      <c r="E9" s="28" t="s">
        <v>18</v>
      </c>
      <c r="F9" s="19">
        <v>339.3</v>
      </c>
      <c r="G9" s="19">
        <v>353.19</v>
      </c>
      <c r="H9" s="19">
        <v>320.63</v>
      </c>
      <c r="I9" s="19">
        <v>359.28</v>
      </c>
      <c r="J9" s="19">
        <v>342.56</v>
      </c>
      <c r="K9" s="19">
        <v>282.45999999999998</v>
      </c>
      <c r="L9" s="19"/>
      <c r="M9" s="19"/>
      <c r="N9" s="19"/>
      <c r="O9" s="19"/>
      <c r="P9" s="19"/>
      <c r="Q9" s="19"/>
      <c r="R9" s="19"/>
      <c r="S9" s="31">
        <f>SUM(F9:R9)</f>
        <v>1997.42</v>
      </c>
    </row>
    <row r="10" spans="3:19">
      <c r="C10" s="13" t="s">
        <v>19</v>
      </c>
      <c r="D10" s="13"/>
      <c r="E10" s="28" t="s">
        <v>20</v>
      </c>
      <c r="F10" s="20">
        <v>1858</v>
      </c>
      <c r="G10" s="20">
        <v>1965</v>
      </c>
      <c r="H10" s="20">
        <v>1911</v>
      </c>
      <c r="I10" s="20">
        <v>2040</v>
      </c>
      <c r="J10" s="20">
        <v>1797</v>
      </c>
      <c r="K10" s="20">
        <v>1651</v>
      </c>
      <c r="L10" s="20"/>
      <c r="M10" s="20"/>
      <c r="N10" s="20"/>
      <c r="O10" s="20"/>
      <c r="P10" s="20"/>
      <c r="Q10" s="20"/>
      <c r="R10" s="20"/>
      <c r="S10" s="32">
        <f>SUM(F10:R10)</f>
        <v>11222</v>
      </c>
    </row>
    <row r="11" spans="3:19">
      <c r="C11" s="13"/>
      <c r="D11" s="13" t="s">
        <v>21</v>
      </c>
      <c r="E11" s="28" t="s">
        <v>18</v>
      </c>
      <c r="F11" s="19">
        <v>42.49</v>
      </c>
      <c r="G11" s="19">
        <v>41.72</v>
      </c>
      <c r="H11" s="19">
        <v>45.07</v>
      </c>
      <c r="I11" s="19">
        <v>45.56</v>
      </c>
      <c r="J11" s="19">
        <v>43.22</v>
      </c>
      <c r="K11" s="19">
        <v>39.19</v>
      </c>
      <c r="L11" s="19"/>
      <c r="M11" s="19"/>
      <c r="N11" s="19"/>
      <c r="O11" s="19"/>
      <c r="P11" s="19"/>
      <c r="Q11" s="19"/>
      <c r="R11" s="19"/>
      <c r="S11" s="31">
        <f>SUM(F11:R11)</f>
        <v>257.25</v>
      </c>
    </row>
    <row r="12" spans="3:19" ht="15.75" customHeight="1">
      <c r="C12" s="13"/>
      <c r="D12" s="13"/>
      <c r="E12" s="28" t="s">
        <v>20</v>
      </c>
      <c r="F12" s="20">
        <v>201</v>
      </c>
      <c r="G12" s="20">
        <v>209</v>
      </c>
      <c r="H12" s="20">
        <v>228</v>
      </c>
      <c r="I12" s="20">
        <v>231</v>
      </c>
      <c r="J12" s="20">
        <v>205</v>
      </c>
      <c r="K12" s="20">
        <v>198</v>
      </c>
      <c r="L12" s="20"/>
      <c r="M12" s="20"/>
      <c r="N12" s="20"/>
      <c r="O12" s="20"/>
      <c r="P12" s="20"/>
      <c r="Q12" s="20"/>
      <c r="R12" s="20"/>
      <c r="S12" s="32">
        <f>SUM(G12:R12)</f>
        <v>1071</v>
      </c>
    </row>
    <row r="13" spans="3:19">
      <c r="C13" s="13"/>
      <c r="D13" s="13" t="s">
        <v>22</v>
      </c>
      <c r="E13" s="28" t="s">
        <v>18</v>
      </c>
      <c r="F13" s="19">
        <v>92.61</v>
      </c>
      <c r="G13" s="19">
        <v>87.4</v>
      </c>
      <c r="H13" s="19">
        <v>94.09</v>
      </c>
      <c r="I13" s="19">
        <v>98.5</v>
      </c>
      <c r="J13" s="19">
        <v>92.13</v>
      </c>
      <c r="K13" s="19">
        <v>83.65</v>
      </c>
      <c r="L13" s="19"/>
      <c r="M13" s="19"/>
      <c r="N13" s="19"/>
      <c r="O13" s="19"/>
      <c r="P13" s="19"/>
      <c r="Q13" s="19"/>
      <c r="R13" s="19"/>
      <c r="S13" s="31">
        <f>SUM(F13:R13)</f>
        <v>548.38</v>
      </c>
    </row>
    <row r="14" spans="3:19" ht="15.75" customHeight="1">
      <c r="C14" s="13"/>
      <c r="D14" s="13"/>
      <c r="E14" s="28" t="s">
        <v>20</v>
      </c>
      <c r="F14" s="20">
        <v>594</v>
      </c>
      <c r="G14" s="20">
        <v>589</v>
      </c>
      <c r="H14" s="20">
        <v>640</v>
      </c>
      <c r="I14" s="20">
        <v>675</v>
      </c>
      <c r="J14" s="20">
        <v>589</v>
      </c>
      <c r="K14" s="20">
        <v>567</v>
      </c>
      <c r="L14" s="20"/>
      <c r="M14" s="20"/>
      <c r="N14" s="20"/>
      <c r="O14" s="20"/>
      <c r="P14" s="20"/>
      <c r="Q14" s="20"/>
      <c r="R14" s="20"/>
      <c r="S14" s="32">
        <f>SUM(F14:R14)</f>
        <v>3654</v>
      </c>
    </row>
    <row r="15" spans="3:19">
      <c r="C15" s="13"/>
      <c r="D15" s="13" t="s">
        <v>23</v>
      </c>
      <c r="E15" s="28" t="s">
        <v>18</v>
      </c>
      <c r="F15" s="19">
        <v>77</v>
      </c>
      <c r="G15" s="19">
        <v>71.569999999999993</v>
      </c>
      <c r="H15" s="19">
        <v>81.510000000000005</v>
      </c>
      <c r="I15" s="19">
        <v>87.76</v>
      </c>
      <c r="J15" s="19">
        <v>79.56</v>
      </c>
      <c r="K15" s="19">
        <v>71.099999999999994</v>
      </c>
      <c r="L15" s="19"/>
      <c r="M15" s="19"/>
      <c r="N15" s="19"/>
      <c r="O15" s="19"/>
      <c r="P15" s="19"/>
      <c r="Q15" s="19"/>
      <c r="R15" s="19"/>
      <c r="S15" s="31">
        <f>SUM(F15:R15)</f>
        <v>468.5</v>
      </c>
    </row>
    <row r="16" spans="3:19">
      <c r="C16" s="13"/>
      <c r="D16" s="13"/>
      <c r="E16" s="28" t="s">
        <v>20</v>
      </c>
      <c r="F16" s="20">
        <v>481</v>
      </c>
      <c r="G16" s="20">
        <v>468</v>
      </c>
      <c r="H16" s="20">
        <v>544</v>
      </c>
      <c r="I16" s="20">
        <v>593</v>
      </c>
      <c r="J16" s="20">
        <v>497</v>
      </c>
      <c r="K16" s="20">
        <v>470</v>
      </c>
      <c r="L16" s="20"/>
      <c r="M16" s="20"/>
      <c r="N16" s="20"/>
      <c r="O16" s="20"/>
      <c r="P16" s="20"/>
      <c r="Q16" s="20"/>
      <c r="R16" s="20"/>
      <c r="S16" s="32">
        <f>SUM(F16:R16)</f>
        <v>3053</v>
      </c>
    </row>
    <row r="17" spans="3:19">
      <c r="C17" s="13"/>
      <c r="D17" s="13" t="s">
        <v>24</v>
      </c>
      <c r="E17" s="28" t="s">
        <v>18</v>
      </c>
      <c r="F17" s="19">
        <v>247.46</v>
      </c>
      <c r="G17" s="19">
        <v>224.15</v>
      </c>
      <c r="H17" s="19">
        <v>224.32</v>
      </c>
      <c r="I17" s="19">
        <v>253.89</v>
      </c>
      <c r="J17" s="19">
        <v>231.62</v>
      </c>
      <c r="K17" s="19">
        <v>573.99</v>
      </c>
      <c r="L17" s="19"/>
      <c r="M17" s="19"/>
      <c r="N17" s="19"/>
      <c r="O17" s="19"/>
      <c r="P17" s="19"/>
      <c r="Q17" s="19"/>
      <c r="R17" s="19"/>
      <c r="S17" s="31">
        <f>SUM(F17:R17)</f>
        <v>1755.43</v>
      </c>
    </row>
    <row r="18" spans="3:19">
      <c r="C18" s="13"/>
      <c r="D18" s="13"/>
      <c r="E18" s="28" t="s">
        <v>20</v>
      </c>
      <c r="F18" s="20">
        <v>1728</v>
      </c>
      <c r="G18" s="20">
        <v>1632</v>
      </c>
      <c r="H18" s="20">
        <v>1824</v>
      </c>
      <c r="I18" s="20">
        <v>1920</v>
      </c>
      <c r="J18" s="20">
        <v>1632</v>
      </c>
      <c r="K18" s="20">
        <v>2784</v>
      </c>
      <c r="L18" s="20"/>
      <c r="M18" s="20"/>
      <c r="N18" s="20"/>
      <c r="O18" s="20"/>
      <c r="P18" s="20"/>
      <c r="Q18" s="20"/>
      <c r="R18" s="20"/>
      <c r="S18" s="32">
        <f>SUM(F23:R23)</f>
        <v>5214.1399999999994</v>
      </c>
    </row>
    <row r="19" spans="3:19">
      <c r="C19" s="13"/>
      <c r="D19" s="13"/>
      <c r="E19" s="2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32"/>
    </row>
    <row r="20" spans="3:19">
      <c r="C20" s="13" t="s">
        <v>25</v>
      </c>
      <c r="D20" s="13" t="s">
        <v>26</v>
      </c>
      <c r="E20" s="28" t="s">
        <v>18</v>
      </c>
      <c r="F20" s="19">
        <v>38.49</v>
      </c>
      <c r="G20" s="19">
        <v>33.659999999999997</v>
      </c>
      <c r="H20" s="19">
        <v>43.8</v>
      </c>
      <c r="I20" s="19">
        <v>36.06</v>
      </c>
      <c r="J20" s="19">
        <v>35.15</v>
      </c>
      <c r="K20" s="19"/>
      <c r="L20" s="19"/>
      <c r="M20" s="19"/>
      <c r="N20" s="19"/>
      <c r="O20" s="19"/>
      <c r="P20" s="19"/>
      <c r="Q20" s="19"/>
      <c r="R20" s="19"/>
      <c r="S20" s="31">
        <f>SUM(F20:R20)</f>
        <v>187.16</v>
      </c>
    </row>
    <row r="21" spans="3:19">
      <c r="C21" s="13"/>
      <c r="D21" s="13"/>
      <c r="E21" s="28" t="s">
        <v>20</v>
      </c>
      <c r="F21" s="20">
        <v>160</v>
      </c>
      <c r="G21" s="20">
        <v>127</v>
      </c>
      <c r="H21" s="20">
        <v>196</v>
      </c>
      <c r="I21" s="20">
        <v>144</v>
      </c>
      <c r="J21" s="20">
        <v>138</v>
      </c>
      <c r="K21" s="20"/>
      <c r="L21" s="20"/>
      <c r="M21" s="20"/>
      <c r="N21" s="20"/>
      <c r="O21" s="20"/>
      <c r="P21" s="20"/>
      <c r="Q21" s="20"/>
      <c r="R21" s="20"/>
      <c r="S21" s="32">
        <f>SUM(F21:R21)</f>
        <v>765</v>
      </c>
    </row>
    <row r="22" spans="3:19">
      <c r="C22" s="13"/>
      <c r="D22" s="13"/>
      <c r="E22" s="28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32"/>
    </row>
    <row r="23" spans="3:19">
      <c r="C23" s="13" t="s">
        <v>27</v>
      </c>
      <c r="D23" s="13" t="s">
        <v>27</v>
      </c>
      <c r="E23" s="28"/>
      <c r="F23" s="21">
        <f t="shared" ref="F23:K23" si="0">F9+F11+F13+F15+F17+F20</f>
        <v>837.35000000000014</v>
      </c>
      <c r="G23" s="21">
        <f t="shared" si="0"/>
        <v>811.68999999999983</v>
      </c>
      <c r="H23" s="21">
        <f t="shared" si="0"/>
        <v>809.41999999999985</v>
      </c>
      <c r="I23" s="21">
        <f t="shared" si="0"/>
        <v>881.05</v>
      </c>
      <c r="J23" s="21">
        <f t="shared" si="0"/>
        <v>824.24</v>
      </c>
      <c r="K23" s="21">
        <f t="shared" si="0"/>
        <v>1050.3899999999999</v>
      </c>
      <c r="L23" s="21">
        <f>L9+L20+L11+L13+L15+L17</f>
        <v>0</v>
      </c>
      <c r="M23" s="21">
        <f>M9+M20+M11+M13+M15+M17</f>
        <v>0</v>
      </c>
      <c r="N23" s="21">
        <f>N9+N20+N17+N15+N13+N11</f>
        <v>0</v>
      </c>
      <c r="O23" s="21">
        <f>O9+O20+O17+O15+O13+O11</f>
        <v>0</v>
      </c>
      <c r="P23" s="21">
        <f>P9+P20+P11+P13+P15+P17</f>
        <v>0</v>
      </c>
      <c r="Q23" s="21">
        <f>Q9+Q20+Q11+Q13+Q15+Q17</f>
        <v>0</v>
      </c>
      <c r="R23" s="21">
        <f>R9+R20+R11+R13+R15+R17</f>
        <v>0</v>
      </c>
      <c r="S23" s="15">
        <f>SUM(F23:R23)</f>
        <v>5214.1399999999994</v>
      </c>
    </row>
    <row r="24" spans="3:19" ht="15" thickBot="1">
      <c r="C24" s="14" t="s">
        <v>28</v>
      </c>
      <c r="D24" s="14" t="s">
        <v>28</v>
      </c>
      <c r="E24" s="29"/>
      <c r="F24" s="22">
        <f>F10+F12+F14+F16+F18+F21</f>
        <v>5022</v>
      </c>
      <c r="G24" s="22">
        <f>G10+G12+G14+G16+G18+G21</f>
        <v>4990</v>
      </c>
      <c r="H24" s="22">
        <f>H10+H12+H14+H16+H18+H21</f>
        <v>5343</v>
      </c>
      <c r="I24" s="22">
        <f>I10+I12+I14+I16+I18+I21</f>
        <v>5603</v>
      </c>
      <c r="J24" s="22">
        <f>J10+J12+J14+J16+J18+J21</f>
        <v>4858</v>
      </c>
      <c r="K24" s="22">
        <f>K21+K10+K12+K14+K16+K18</f>
        <v>5670</v>
      </c>
      <c r="L24" s="22">
        <f>L21+L18+L16+L14+L12+L10</f>
        <v>0</v>
      </c>
      <c r="M24" s="22">
        <f>M10+M12+M14+M16+M18+M21</f>
        <v>0</v>
      </c>
      <c r="N24" s="22">
        <f>N10+N12+N14+N16+N18+N21</f>
        <v>0</v>
      </c>
      <c r="O24" s="22">
        <f>O21+O18+O16+O14+O12+O10</f>
        <v>0</v>
      </c>
      <c r="P24" s="22">
        <f>P21+P18+P16+P14+P12+P10</f>
        <v>0</v>
      </c>
      <c r="Q24" s="22">
        <f>Q21+Q18+Q16+Q14+Q12+Q10</f>
        <v>0</v>
      </c>
      <c r="R24" s="22">
        <f>R21+R18+R16+R14+R12+R10</f>
        <v>0</v>
      </c>
      <c r="S24" s="16">
        <f>SUM(F43:R43)</f>
        <v>5735</v>
      </c>
    </row>
    <row r="25" spans="3:19">
      <c r="C25" s="13"/>
      <c r="D25" s="13"/>
      <c r="E25" s="28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32"/>
    </row>
    <row r="26" spans="3:19">
      <c r="C26" s="13" t="s">
        <v>29</v>
      </c>
      <c r="D26" s="13" t="s">
        <v>30</v>
      </c>
      <c r="E26" s="28" t="s">
        <v>18</v>
      </c>
      <c r="F26" s="19">
        <v>646.05999999999995</v>
      </c>
      <c r="G26" s="19">
        <v>863.9</v>
      </c>
      <c r="H26" s="19">
        <v>885.1</v>
      </c>
      <c r="I26" s="19">
        <v>137.80000000000001</v>
      </c>
      <c r="J26" s="19">
        <v>434.6</v>
      </c>
      <c r="K26" s="19">
        <v>106</v>
      </c>
      <c r="L26" s="19"/>
      <c r="M26" s="19"/>
      <c r="N26" s="19"/>
      <c r="O26" s="19"/>
      <c r="P26" s="19"/>
      <c r="Q26" s="19"/>
      <c r="R26" s="19"/>
      <c r="S26" s="31">
        <f t="shared" ref="S26:S31" si="1">SUM(F26:R26)</f>
        <v>3073.46</v>
      </c>
    </row>
    <row r="27" spans="3:19">
      <c r="C27" s="13" t="s">
        <v>31</v>
      </c>
      <c r="D27" s="13"/>
      <c r="E27" s="28" t="s">
        <v>20</v>
      </c>
      <c r="F27" s="20">
        <v>123</v>
      </c>
      <c r="G27" s="20">
        <v>163</v>
      </c>
      <c r="H27" s="20">
        <v>167</v>
      </c>
      <c r="I27" s="30">
        <v>26</v>
      </c>
      <c r="J27" s="20">
        <v>82</v>
      </c>
      <c r="K27" s="30">
        <v>20</v>
      </c>
      <c r="L27" s="20"/>
      <c r="M27" s="20"/>
      <c r="N27" s="20"/>
      <c r="O27" s="20"/>
      <c r="P27" s="20"/>
      <c r="Q27" s="20"/>
      <c r="R27" s="20"/>
      <c r="S27" s="32">
        <f t="shared" si="1"/>
        <v>581</v>
      </c>
    </row>
    <row r="28" spans="3:19">
      <c r="C28" s="13"/>
      <c r="D28" s="13" t="s">
        <v>32</v>
      </c>
      <c r="E28" s="28" t="s">
        <v>18</v>
      </c>
      <c r="F28" s="19">
        <v>605.52</v>
      </c>
      <c r="G28" s="19">
        <v>323.3</v>
      </c>
      <c r="H28" s="19">
        <v>0</v>
      </c>
      <c r="I28" s="19">
        <v>111.3</v>
      </c>
      <c r="J28" s="19">
        <v>153.69999999999999</v>
      </c>
      <c r="K28" s="19">
        <v>450.5</v>
      </c>
      <c r="L28" s="19"/>
      <c r="M28" s="19"/>
      <c r="N28" s="19"/>
      <c r="O28" s="19"/>
      <c r="P28" s="19"/>
      <c r="Q28" s="19"/>
      <c r="R28" s="19"/>
      <c r="S28" s="31">
        <f t="shared" si="1"/>
        <v>1644.32</v>
      </c>
    </row>
    <row r="29" spans="3:19">
      <c r="C29" s="13"/>
      <c r="D29" s="13"/>
      <c r="E29" s="28" t="s">
        <v>20</v>
      </c>
      <c r="F29" s="20">
        <v>116</v>
      </c>
      <c r="G29" s="20">
        <v>61</v>
      </c>
      <c r="H29" s="20">
        <v>0</v>
      </c>
      <c r="I29" s="20">
        <v>21</v>
      </c>
      <c r="J29" s="20">
        <v>29</v>
      </c>
      <c r="K29" s="20">
        <v>85</v>
      </c>
      <c r="L29" s="20"/>
      <c r="M29" s="20"/>
      <c r="N29" s="20"/>
      <c r="O29" s="20"/>
      <c r="P29" s="20"/>
      <c r="Q29" s="20"/>
      <c r="R29" s="20"/>
      <c r="S29" s="32">
        <f t="shared" si="1"/>
        <v>312</v>
      </c>
    </row>
    <row r="30" spans="3:19">
      <c r="C30" s="13"/>
      <c r="D30" s="13" t="s">
        <v>33</v>
      </c>
      <c r="E30" s="28" t="s">
        <v>18</v>
      </c>
      <c r="F30" s="19">
        <v>18.66</v>
      </c>
      <c r="G30" s="19">
        <v>18.899999999999999</v>
      </c>
      <c r="H30" s="19">
        <v>8.3000000000000007</v>
      </c>
      <c r="I30" s="19">
        <v>0</v>
      </c>
      <c r="J30" s="19">
        <v>0</v>
      </c>
      <c r="K30" s="19">
        <v>8.3000000000000007</v>
      </c>
      <c r="L30" s="19"/>
      <c r="M30" s="19"/>
      <c r="N30" s="19"/>
      <c r="O30" s="19"/>
      <c r="P30" s="19"/>
      <c r="Q30" s="19"/>
      <c r="R30" s="19"/>
      <c r="S30" s="31">
        <f t="shared" si="1"/>
        <v>54.16</v>
      </c>
    </row>
    <row r="31" spans="3:19">
      <c r="C31" s="13"/>
      <c r="D31" s="13"/>
      <c r="E31" s="28" t="s">
        <v>20</v>
      </c>
      <c r="F31" s="30">
        <v>3</v>
      </c>
      <c r="G31" s="20">
        <v>3</v>
      </c>
      <c r="H31" s="20">
        <v>1</v>
      </c>
      <c r="I31" s="20">
        <v>0</v>
      </c>
      <c r="J31" s="20">
        <v>0</v>
      </c>
      <c r="K31" s="20">
        <v>1</v>
      </c>
      <c r="L31" s="20"/>
      <c r="M31" s="20"/>
      <c r="N31" s="20"/>
      <c r="O31" s="20"/>
      <c r="P31" s="20"/>
      <c r="Q31" s="20"/>
      <c r="R31" s="20"/>
      <c r="S31" s="32">
        <f t="shared" si="1"/>
        <v>8</v>
      </c>
    </row>
    <row r="32" spans="3:19">
      <c r="C32" s="13"/>
      <c r="D32" s="13"/>
      <c r="E32" s="28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32"/>
    </row>
    <row r="33" spans="3:19">
      <c r="C33" s="13" t="s">
        <v>34</v>
      </c>
      <c r="D33" s="13" t="s">
        <v>35</v>
      </c>
      <c r="E33" s="28" t="s">
        <v>18</v>
      </c>
      <c r="F33" s="19">
        <v>65.53</v>
      </c>
      <c r="G33" s="19">
        <v>55.52</v>
      </c>
      <c r="H33" s="19">
        <v>97.32</v>
      </c>
      <c r="I33" s="19">
        <v>85.55</v>
      </c>
      <c r="J33" s="19">
        <v>50.52</v>
      </c>
      <c r="K33" s="19"/>
      <c r="L33" s="19"/>
      <c r="M33" s="19"/>
      <c r="N33" s="19"/>
      <c r="O33" s="19"/>
      <c r="P33" s="19"/>
      <c r="Q33" s="19"/>
      <c r="R33" s="19"/>
      <c r="S33" s="31">
        <f>SUM(F33:R33)</f>
        <v>354.44</v>
      </c>
    </row>
    <row r="34" spans="3:19">
      <c r="C34" s="13" t="s">
        <v>31</v>
      </c>
      <c r="D34" s="13"/>
      <c r="E34" s="28" t="s">
        <v>20</v>
      </c>
      <c r="F34" s="20">
        <v>6</v>
      </c>
      <c r="G34" s="20">
        <v>4</v>
      </c>
      <c r="H34" s="20">
        <v>12</v>
      </c>
      <c r="I34" s="20">
        <v>10</v>
      </c>
      <c r="J34" s="20">
        <v>3</v>
      </c>
      <c r="K34" s="20"/>
      <c r="L34" s="20"/>
      <c r="M34" s="20"/>
      <c r="N34" s="20"/>
      <c r="O34" s="20"/>
      <c r="P34" s="20"/>
      <c r="Q34" s="20"/>
      <c r="R34" s="20"/>
      <c r="S34" s="32">
        <f>SUM(F34:R34)</f>
        <v>35</v>
      </c>
    </row>
    <row r="35" spans="3:19">
      <c r="C35" s="13"/>
      <c r="D35" s="13"/>
      <c r="E35" s="28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33"/>
    </row>
    <row r="36" spans="3:19">
      <c r="C36" s="13" t="s">
        <v>36</v>
      </c>
      <c r="D36" s="13" t="s">
        <v>37</v>
      </c>
      <c r="E36" s="28" t="s">
        <v>18</v>
      </c>
      <c r="F36" s="19">
        <v>9202.86</v>
      </c>
      <c r="G36" s="19">
        <v>7605.54</v>
      </c>
      <c r="H36" s="19">
        <v>2709.18</v>
      </c>
      <c r="I36" s="19">
        <v>614.79999999999995</v>
      </c>
      <c r="J36" s="19">
        <v>21.2</v>
      </c>
      <c r="K36" s="19">
        <v>4250.6000000000004</v>
      </c>
      <c r="L36" s="19"/>
      <c r="M36" s="19"/>
      <c r="N36" s="19"/>
      <c r="O36" s="19"/>
      <c r="P36" s="19"/>
      <c r="Q36" s="19"/>
      <c r="R36" s="19"/>
      <c r="S36" s="31">
        <f>SUM(F36:R36)</f>
        <v>24404.18</v>
      </c>
    </row>
    <row r="37" spans="3:19">
      <c r="C37" s="13" t="s">
        <v>31</v>
      </c>
      <c r="D37" s="13"/>
      <c r="E37" s="28" t="s">
        <v>20</v>
      </c>
      <c r="F37" s="17">
        <v>1763</v>
      </c>
      <c r="G37" s="20">
        <v>1457</v>
      </c>
      <c r="H37" s="20">
        <v>519</v>
      </c>
      <c r="I37" s="20">
        <v>116</v>
      </c>
      <c r="J37" s="20">
        <v>4</v>
      </c>
      <c r="K37" s="20">
        <v>802</v>
      </c>
      <c r="L37" s="20"/>
      <c r="M37" s="20"/>
      <c r="N37" s="20"/>
      <c r="O37" s="20"/>
      <c r="P37" s="20"/>
      <c r="Q37" s="20"/>
      <c r="R37" s="20"/>
      <c r="S37" s="32">
        <f>SUM(F37:R37)</f>
        <v>4661</v>
      </c>
    </row>
    <row r="38" spans="3:19">
      <c r="C38" s="13"/>
      <c r="D38" s="13"/>
      <c r="E38" s="28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32"/>
    </row>
    <row r="39" spans="3:19">
      <c r="C39" s="13"/>
      <c r="D39" s="13" t="s">
        <v>38</v>
      </c>
      <c r="E39" s="28" t="s">
        <v>18</v>
      </c>
      <c r="F39" s="19">
        <v>167.04</v>
      </c>
      <c r="G39" s="19">
        <v>41.76</v>
      </c>
      <c r="H39" s="19">
        <v>31.32</v>
      </c>
      <c r="I39" s="19">
        <v>42.4</v>
      </c>
      <c r="J39" s="19">
        <v>37.1</v>
      </c>
      <c r="K39" s="19">
        <v>42.4</v>
      </c>
      <c r="L39" s="19"/>
      <c r="M39" s="19"/>
      <c r="N39" s="19"/>
      <c r="O39" s="19"/>
      <c r="P39" s="19"/>
      <c r="Q39" s="19"/>
      <c r="R39" s="19"/>
      <c r="S39" s="31">
        <f>SUM(F39:R39)</f>
        <v>362.02</v>
      </c>
    </row>
    <row r="40" spans="3:19">
      <c r="C40" s="13"/>
      <c r="D40" s="13"/>
      <c r="E40" s="28" t="s">
        <v>20</v>
      </c>
      <c r="F40" s="20">
        <v>32</v>
      </c>
      <c r="G40" s="20">
        <v>8</v>
      </c>
      <c r="H40" s="20">
        <v>6</v>
      </c>
      <c r="I40" s="20">
        <v>8</v>
      </c>
      <c r="J40" s="20">
        <v>7</v>
      </c>
      <c r="K40" s="20">
        <v>8</v>
      </c>
      <c r="L40" s="20"/>
      <c r="M40" s="20"/>
      <c r="N40" s="20"/>
      <c r="O40" s="20"/>
      <c r="P40" s="20"/>
      <c r="Q40" s="20"/>
      <c r="R40" s="20"/>
      <c r="S40" s="32">
        <f>SUM(F40:R40)</f>
        <v>69</v>
      </c>
    </row>
    <row r="41" spans="3:19">
      <c r="C41" s="13"/>
      <c r="D41" s="13"/>
      <c r="E41" s="28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32"/>
    </row>
    <row r="42" spans="3:19">
      <c r="C42" s="13" t="s">
        <v>27</v>
      </c>
      <c r="D42" s="13" t="s">
        <v>27</v>
      </c>
      <c r="E42" s="28"/>
      <c r="F42" s="21">
        <f t="shared" ref="F42:N42" si="2">F26+F28+F30+F33+F36+F39</f>
        <v>10705.670000000002</v>
      </c>
      <c r="G42" s="21">
        <f t="shared" si="2"/>
        <v>8908.92</v>
      </c>
      <c r="H42" s="21">
        <f t="shared" si="2"/>
        <v>3731.22</v>
      </c>
      <c r="I42" s="21">
        <f t="shared" si="2"/>
        <v>991.85</v>
      </c>
      <c r="J42" s="21">
        <f t="shared" si="2"/>
        <v>697.12</v>
      </c>
      <c r="K42" s="21">
        <f t="shared" si="2"/>
        <v>4857.8</v>
      </c>
      <c r="L42" s="21">
        <f t="shared" si="2"/>
        <v>0</v>
      </c>
      <c r="M42" s="21">
        <f t="shared" si="2"/>
        <v>0</v>
      </c>
      <c r="N42" s="21">
        <f t="shared" si="2"/>
        <v>0</v>
      </c>
      <c r="O42" s="21">
        <f>O9+O20+O26+O33</f>
        <v>0</v>
      </c>
      <c r="P42" s="21">
        <f>P9+P20+P26+P33</f>
        <v>0</v>
      </c>
      <c r="Q42" s="21">
        <f>Q9+Q20+Q26+Q33</f>
        <v>0</v>
      </c>
      <c r="R42" s="21">
        <f>R9+R20+R26+R33</f>
        <v>0</v>
      </c>
      <c r="S42" s="15">
        <f>SUM(F42:R42)</f>
        <v>29892.58</v>
      </c>
    </row>
    <row r="43" spans="3:19" ht="15" thickBot="1">
      <c r="C43" s="14" t="s">
        <v>28</v>
      </c>
      <c r="D43" s="14" t="s">
        <v>28</v>
      </c>
      <c r="E43" s="29"/>
      <c r="F43" s="22">
        <f>F27+F29+F31+F34+F37+F40</f>
        <v>2043</v>
      </c>
      <c r="G43" s="22">
        <f>G27+G29+G31+G34+G37+G40</f>
        <v>1696</v>
      </c>
      <c r="H43" s="22">
        <f>H27+H29+H31+H34+H34+H37+H40</f>
        <v>717</v>
      </c>
      <c r="I43" s="22">
        <f>I27+I29+I31+I34+I27+I29+I31+I34+I37+I40</f>
        <v>238</v>
      </c>
      <c r="J43" s="22">
        <f t="shared" ref="J43:R43" si="3">J27+J29+J31+J34+J37+J40</f>
        <v>125</v>
      </c>
      <c r="K43" s="22">
        <f t="shared" si="3"/>
        <v>916</v>
      </c>
      <c r="L43" s="22">
        <f t="shared" si="3"/>
        <v>0</v>
      </c>
      <c r="M43" s="22">
        <f t="shared" si="3"/>
        <v>0</v>
      </c>
      <c r="N43" s="22">
        <f t="shared" si="3"/>
        <v>0</v>
      </c>
      <c r="O43" s="22">
        <f t="shared" si="3"/>
        <v>0</v>
      </c>
      <c r="P43" s="22">
        <f t="shared" si="3"/>
        <v>0</v>
      </c>
      <c r="Q43" s="22">
        <f t="shared" si="3"/>
        <v>0</v>
      </c>
      <c r="R43" s="22">
        <f t="shared" si="3"/>
        <v>0</v>
      </c>
      <c r="S43" s="16">
        <f>SUM(F43:R43)</f>
        <v>5735</v>
      </c>
    </row>
  </sheetData>
  <mergeCells count="3">
    <mergeCell ref="C3:S3"/>
    <mergeCell ref="C4:S4"/>
    <mergeCell ref="C5:S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32843-7702-4653-964d-552578d44ab4" xsi:nil="true"/>
    <lcf76f155ced4ddcb4097134ff3c332f xmlns="d49fd8dc-395e-4769-8a4f-30dc952495b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4317288C480E4E8D990F2AA31A128A" ma:contentTypeVersion="15" ma:contentTypeDescription="Create a new document." ma:contentTypeScope="" ma:versionID="8478a18bd13ff612997fbfc14e1a2306">
  <xsd:schema xmlns:xsd="http://www.w3.org/2001/XMLSchema" xmlns:xs="http://www.w3.org/2001/XMLSchema" xmlns:p="http://schemas.microsoft.com/office/2006/metadata/properties" xmlns:ns2="d49fd8dc-395e-4769-8a4f-30dc952495b6" xmlns:ns3="b4332843-7702-4653-964d-552578d44ab4" targetNamespace="http://schemas.microsoft.com/office/2006/metadata/properties" ma:root="true" ma:fieldsID="20089a0bbf8942a3e02c23cd2410d607" ns2:_="" ns3:_="">
    <xsd:import namespace="d49fd8dc-395e-4769-8a4f-30dc952495b6"/>
    <xsd:import namespace="b4332843-7702-4653-964d-552578d44a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fd8dc-395e-4769-8a4f-30dc95249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e085136-b99e-46cd-85fd-32ede21667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32843-7702-4653-964d-552578d44a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c63ff15-538d-41b4-9255-159e6c01e3ef}" ma:internalName="TaxCatchAll" ma:showField="CatchAllData" ma:web="b4332843-7702-4653-964d-552578d44a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610B3C-8D04-4BBD-9B74-EE0D708FE0A3}"/>
</file>

<file path=customXml/itemProps2.xml><?xml version="1.0" encoding="utf-8"?>
<ds:datastoreItem xmlns:ds="http://schemas.openxmlformats.org/officeDocument/2006/customXml" ds:itemID="{231E2AB2-A5F8-445C-8F10-E077C76E30A5}"/>
</file>

<file path=customXml/itemProps3.xml><?xml version="1.0" encoding="utf-8"?>
<ds:datastoreItem xmlns:ds="http://schemas.openxmlformats.org/officeDocument/2006/customXml" ds:itemID="{1DFF3D93-5712-4728-85D8-5EE515F8D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Cara Sliva</cp:lastModifiedBy>
  <cp:revision/>
  <dcterms:created xsi:type="dcterms:W3CDTF">2022-07-07T15:05:47Z</dcterms:created>
  <dcterms:modified xsi:type="dcterms:W3CDTF">2023-04-10T21:39:22Z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0x010100A64317288C480E4E8D990F2AA31A128A</vt:lpwstr>
  </property>
  <property fmtid="{D5CDD505-2E9C-101B-9397-08002B2CF9AE}" pid="3" name="MediaServiceImageTags">
    <vt:lpwstr/>
  </property>
</Properties>
</file>